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V:\c_企画部（企画）\7_国際基準認証G\10_国内対応\12_クリーンガス証書\ウェブサイト管理委託\★HP更新\20240902\"/>
    </mc:Choice>
  </mc:AlternateContent>
  <xr:revisionPtr revIDLastSave="0" documentId="13_ncr:1_{A592F6DA-B7FB-4BD8-A5EB-68F9ADC56E48}" xr6:coauthVersionLast="47" xr6:coauthVersionMax="47" xr10:uidLastSave="{00000000-0000-0000-0000-000000000000}"/>
  <bookViews>
    <workbookView xWindow="32280" yWindow="-120" windowWidth="29040" windowHeight="15720" xr2:uid="{00000000-000D-0000-FFFF-FFFF00000000}"/>
  </bookViews>
  <sheets>
    <sheet name="附属書9 計算書（バイオガス）" sheetId="8" r:id="rId1"/>
    <sheet name="附属書9 計算書(e-methane)" sheetId="10" r:id="rId2"/>
    <sheet name="附属書9 計算書(バイオガス・e-methane混合ガス)" sheetId="12" r:id="rId3"/>
  </sheets>
  <definedNames>
    <definedName name="_xlnm.Print_Area" localSheetId="1">'附属書9 計算書(e-methane)'!$A$1:$H$38</definedName>
    <definedName name="_xlnm.Print_Area" localSheetId="0">'附属書9 計算書（バイオガス）'!$A$1:$H$37</definedName>
    <definedName name="_xlnm.Print_Area" localSheetId="2">'附属書9 計算書(バイオガス・e-methane混合ガス)'!$A$1:$H$38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2" l="1"/>
  <c r="E22" i="12" s="1"/>
  <c r="E13" i="8" l="1"/>
  <c r="C9" i="8" s="1"/>
  <c r="E21" i="10"/>
  <c r="E22" i="10" s="1"/>
  <c r="C8" i="8" l="1"/>
  <c r="C9" i="10"/>
  <c r="C9" i="12"/>
  <c r="C8" i="12"/>
  <c r="C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 優輝</author>
  </authors>
  <commentList>
    <comment ref="B21" authorId="0" shapeId="0" xr:uid="{0EDDC913-838E-4C2B-BF60-8687A8A967ED}">
      <text>
        <r>
          <rPr>
            <sz val="9"/>
            <color indexed="81"/>
            <rFont val="MS P ゴシック"/>
            <family val="3"/>
            <charset val="128"/>
          </rPr>
          <t>JIS K2301(2022)より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 優輝</author>
  </authors>
  <commentList>
    <comment ref="B30" authorId="0" shapeId="0" xr:uid="{98F95CA0-67B3-4268-AD96-D4545C38B0EF}">
      <text>
        <r>
          <rPr>
            <sz val="9"/>
            <color indexed="81"/>
            <rFont val="MS P ゴシック"/>
            <family val="3"/>
            <charset val="128"/>
          </rPr>
          <t>JIS K2301(2022)より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 優輝</author>
  </authors>
  <commentList>
    <comment ref="B30" authorId="0" shapeId="0" xr:uid="{CEA445E9-7557-4399-9563-50480C1BEF0C}">
      <text>
        <r>
          <rPr>
            <sz val="9"/>
            <color indexed="81"/>
            <rFont val="MS P ゴシック"/>
            <family val="3"/>
            <charset val="128"/>
          </rPr>
          <t>JIS K2301(2022)より</t>
        </r>
      </text>
    </comment>
  </commentList>
</comments>
</file>

<file path=xl/sharedStrings.xml><?xml version="1.0" encoding="utf-8"?>
<sst xmlns="http://schemas.openxmlformats.org/spreadsheetml/2006/main" count="70" uniqueCount="33">
  <si>
    <t>期間</t>
    <rPh sb="0" eb="2">
      <t>キカン</t>
    </rPh>
    <phoneticPr fontId="1"/>
  </si>
  <si>
    <t>始期</t>
    <rPh sb="0" eb="1">
      <t>ハジ</t>
    </rPh>
    <rPh sb="1" eb="2">
      <t>キ</t>
    </rPh>
    <phoneticPr fontId="1"/>
  </si>
  <si>
    <t>終期</t>
    <rPh sb="0" eb="2">
      <t>シュウキ</t>
    </rPh>
    <phoneticPr fontId="1"/>
  </si>
  <si>
    <t>熱量(MJ)</t>
    <rPh sb="0" eb="2">
      <t>ネツリョウ</t>
    </rPh>
    <phoneticPr fontId="1"/>
  </si>
  <si>
    <t>体積(Nm3)</t>
    <rPh sb="0" eb="2">
      <t>タイセキ</t>
    </rPh>
    <phoneticPr fontId="1"/>
  </si>
  <si>
    <t>■認証対象クリーンガス製造量</t>
    <rPh sb="1" eb="3">
      <t>ニンショウ</t>
    </rPh>
    <rPh sb="3" eb="5">
      <t>タイショウ</t>
    </rPh>
    <rPh sb="11" eb="13">
      <t>セイゾウ</t>
    </rPh>
    <rPh sb="13" eb="14">
      <t>リョウ</t>
    </rPh>
    <phoneticPr fontId="1"/>
  </si>
  <si>
    <t>※計算に用いた数値のエビデンスとして計器データを添付して提出すること。</t>
    <rPh sb="18" eb="20">
      <t>ケイキ</t>
    </rPh>
    <rPh sb="24" eb="26">
      <t>テンプ</t>
    </rPh>
    <phoneticPr fontId="1"/>
  </si>
  <si>
    <t>(計器データ)</t>
    <rPh sb="1" eb="3">
      <t>ケイキ</t>
    </rPh>
    <phoneticPr fontId="1"/>
  </si>
  <si>
    <t>計器(型式)</t>
    <rPh sb="0" eb="2">
      <t>ケイキ</t>
    </rPh>
    <rPh sb="3" eb="5">
      <t>カタシキ</t>
    </rPh>
    <phoneticPr fontId="1"/>
  </si>
  <si>
    <t>クリーンガスの認証対象ガス製造量確認データ及び計算書</t>
    <rPh sb="7" eb="9">
      <t>ニンショウ</t>
    </rPh>
    <rPh sb="9" eb="11">
      <t>タイショウ</t>
    </rPh>
    <rPh sb="13" eb="15">
      <t>セイゾウ</t>
    </rPh>
    <rPh sb="15" eb="16">
      <t>リョウ</t>
    </rPh>
    <rPh sb="16" eb="18">
      <t>カクニン</t>
    </rPh>
    <rPh sb="21" eb="22">
      <t>オヨ</t>
    </rPh>
    <rPh sb="23" eb="26">
      <t>ケイサンショ</t>
    </rPh>
    <phoneticPr fontId="1"/>
  </si>
  <si>
    <t>含有率(％)</t>
    <rPh sb="0" eb="3">
      <t>ガンユウリツ</t>
    </rPh>
    <phoneticPr fontId="1"/>
  </si>
  <si>
    <t>小計(Nm3)</t>
    <rPh sb="0" eb="2">
      <t>ショウケイ</t>
    </rPh>
    <phoneticPr fontId="1"/>
  </si>
  <si>
    <t>2024 年○○月○○日～2024年○○月○○日</t>
    <phoneticPr fontId="1"/>
  </si>
  <si>
    <t>（附属書９　認証対象クリーンガス製造量確認データ及び計算書）</t>
    <rPh sb="1" eb="4">
      <t>フゾクショ</t>
    </rPh>
    <rPh sb="6" eb="10">
      <t>ニンショウタイショウ</t>
    </rPh>
    <rPh sb="16" eb="19">
      <t>セイゾウリョウ</t>
    </rPh>
    <rPh sb="19" eb="21">
      <t>カクニン</t>
    </rPh>
    <rPh sb="24" eb="25">
      <t>オヨ</t>
    </rPh>
    <rPh sb="26" eb="29">
      <t>ケイサンショ</t>
    </rPh>
    <phoneticPr fontId="1"/>
  </si>
  <si>
    <t>認証対象クリーンガス製造量確認データ及び計算書</t>
    <rPh sb="0" eb="2">
      <t>ニンショウ</t>
    </rPh>
    <rPh sb="2" eb="4">
      <t>タイショウ</t>
    </rPh>
    <rPh sb="10" eb="12">
      <t>セイゾウ</t>
    </rPh>
    <rPh sb="12" eb="13">
      <t>リョウ</t>
    </rPh>
    <rPh sb="13" eb="15">
      <t>カクニン</t>
    </rPh>
    <rPh sb="18" eb="19">
      <t>オヨ</t>
    </rPh>
    <rPh sb="20" eb="23">
      <t>ケイサンショ</t>
    </rPh>
    <phoneticPr fontId="1"/>
  </si>
  <si>
    <t>※太枠部分のみ記入すること</t>
    <rPh sb="1" eb="3">
      <t>フトワク</t>
    </rPh>
    <rPh sb="3" eb="5">
      <t>ブブン</t>
    </rPh>
    <rPh sb="7" eb="9">
      <t>キニュウ</t>
    </rPh>
    <phoneticPr fontId="1"/>
  </si>
  <si>
    <t>含有率(%)</t>
    <rPh sb="0" eb="3">
      <t>ガンユウリツ</t>
    </rPh>
    <phoneticPr fontId="1"/>
  </si>
  <si>
    <t>③e-methaneの製造量（計器データ）</t>
    <rPh sb="11" eb="13">
      <t>セイゾウ</t>
    </rPh>
    <rPh sb="13" eb="14">
      <t>リョウ</t>
    </rPh>
    <rPh sb="15" eb="17">
      <t>ケイキ</t>
    </rPh>
    <phoneticPr fontId="1"/>
  </si>
  <si>
    <t>④メタン含有率（計器データ）</t>
    <rPh sb="4" eb="7">
      <t>ガンユウリツ</t>
    </rPh>
    <rPh sb="8" eb="10">
      <t>ケイキ</t>
    </rPh>
    <phoneticPr fontId="1"/>
  </si>
  <si>
    <t>⑤メタン発熱量</t>
    <rPh sb="4" eb="5">
      <t>ハツ</t>
    </rPh>
    <rPh sb="5" eb="7">
      <t>ネツリョウ</t>
    </rPh>
    <phoneticPr fontId="1"/>
  </si>
  <si>
    <t>①e-methaneの原料の水素の量</t>
    <rPh sb="11" eb="13">
      <t>ゲンリョウ</t>
    </rPh>
    <rPh sb="14" eb="16">
      <t>スイソ</t>
    </rPh>
    <rPh sb="17" eb="18">
      <t>リョウ</t>
    </rPh>
    <phoneticPr fontId="1"/>
  </si>
  <si>
    <t>②e-methaneの原料の二酸化炭素の量</t>
    <rPh sb="11" eb="13">
      <t>ゲンリョウ</t>
    </rPh>
    <rPh sb="14" eb="19">
      <t>ニサンカタンソ</t>
    </rPh>
    <rPh sb="20" eb="21">
      <t>リョウ</t>
    </rPh>
    <phoneticPr fontId="1"/>
  </si>
  <si>
    <t>メタン熱量(MJ/Nm3)</t>
    <rPh sb="3" eb="5">
      <t>ネツリョウ</t>
    </rPh>
    <phoneticPr fontId="1"/>
  </si>
  <si>
    <t>②e-methane・バイオガス混合ガスの原料の二酸化炭素及びメタンの量</t>
    <rPh sb="16" eb="18">
      <t>コンゴウ</t>
    </rPh>
    <rPh sb="21" eb="23">
      <t>ゲンリョウ</t>
    </rPh>
    <rPh sb="24" eb="29">
      <t>ニサンカタンソ</t>
    </rPh>
    <rPh sb="29" eb="30">
      <t>オヨ</t>
    </rPh>
    <rPh sb="35" eb="36">
      <t>リョウ</t>
    </rPh>
    <phoneticPr fontId="1"/>
  </si>
  <si>
    <t>③e-methane・バイオガス混合ガスの製造量（計器データ）</t>
    <rPh sb="16" eb="18">
      <t>コンゴウ</t>
    </rPh>
    <rPh sb="21" eb="23">
      <t>セイゾウ</t>
    </rPh>
    <rPh sb="23" eb="24">
      <t>リョウ</t>
    </rPh>
    <rPh sb="25" eb="27">
      <t>ケイキ</t>
    </rPh>
    <phoneticPr fontId="1"/>
  </si>
  <si>
    <t>※②の量から製造し得るe-methane・バイオガス混合ガスの量を超えていないか</t>
    <rPh sb="3" eb="4">
      <t>リョウ</t>
    </rPh>
    <rPh sb="6" eb="8">
      <t>セイゾウ</t>
    </rPh>
    <rPh sb="9" eb="10">
      <t>ウ</t>
    </rPh>
    <rPh sb="33" eb="34">
      <t>コ</t>
    </rPh>
    <phoneticPr fontId="1"/>
  </si>
  <si>
    <t>※②の量から製造し得るe-methaneの量を超えていないか</t>
    <rPh sb="3" eb="4">
      <t>リョウ</t>
    </rPh>
    <rPh sb="6" eb="8">
      <t>セイゾウ</t>
    </rPh>
    <rPh sb="9" eb="10">
      <t>ウ</t>
    </rPh>
    <rPh sb="23" eb="24">
      <t>コ</t>
    </rPh>
    <phoneticPr fontId="1"/>
  </si>
  <si>
    <t>①バイオガスの製造（受入）量（計器データ）</t>
    <rPh sb="7" eb="9">
      <t>セイゾウ</t>
    </rPh>
    <rPh sb="10" eb="12">
      <t>ウケイレ</t>
    </rPh>
    <rPh sb="13" eb="14">
      <t>リョウ</t>
    </rPh>
    <rPh sb="15" eb="17">
      <t>ケイキ</t>
    </rPh>
    <phoneticPr fontId="1"/>
  </si>
  <si>
    <t>②メタン含有率（計器データ）</t>
    <rPh sb="4" eb="7">
      <t>ガンユウリツ</t>
    </rPh>
    <rPh sb="8" eb="10">
      <t>ケイキ</t>
    </rPh>
    <phoneticPr fontId="1"/>
  </si>
  <si>
    <t>③メタン熱量</t>
    <rPh sb="4" eb="6">
      <t>ネツリョウ</t>
    </rPh>
    <phoneticPr fontId="1"/>
  </si>
  <si>
    <t>体積(Nm³)</t>
    <rPh sb="0" eb="2">
      <t>タイセキ</t>
    </rPh>
    <phoneticPr fontId="1"/>
  </si>
  <si>
    <t>小計(Nm³)</t>
    <rPh sb="0" eb="2">
      <t>ショウケイ</t>
    </rPh>
    <phoneticPr fontId="1"/>
  </si>
  <si>
    <t>メタン熱量(MJ/Nm³)</t>
    <rPh sb="3" eb="5">
      <t>ネツリョウ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</si>
</sst>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0.0_);[Red]\(0.0\)"/>
    <numFmt numFmtId="178" formatCode="0_);[Red]\(0\)"/>
    <numFmt numFmtId="179" formatCode="#,##0_ ;[Red]\-#,##0\ "/>
    <numFmt numFmtId="180" formatCode="0.000_ "/>
    <numFmt numFmtId="181" formatCode="0.00_);[Red]\(0.00\)"/>
    <numFmt numFmtId="182" formatCode="0.00_ 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8"/>
      <color theme="0" tint="-0.499984740745262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6"/>
      <color theme="0" tint="-0.49998474074526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5" fillId="2" borderId="6" xfId="0" applyFont="1" applyFill="1" applyBorder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10" fontId="0" fillId="2" borderId="4" xfId="0" applyNumberForma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5" fillId="0" borderId="1" xfId="0" applyNumberFormat="1" applyFont="1" applyBorder="1" applyAlignment="1">
      <alignment horizontal="right" vertical="center"/>
    </xf>
    <xf numFmtId="179" fontId="0" fillId="0" borderId="1" xfId="1" applyNumberFormat="1" applyFont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81" fontId="5" fillId="2" borderId="4" xfId="0" applyNumberFormat="1" applyFont="1" applyFill="1" applyBorder="1">
      <alignment vertical="center"/>
    </xf>
    <xf numFmtId="182" fontId="5" fillId="2" borderId="4" xfId="0" applyNumberFormat="1" applyFont="1" applyFill="1" applyBorder="1">
      <alignment vertical="center"/>
    </xf>
    <xf numFmtId="182" fontId="0" fillId="2" borderId="4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181" fontId="5" fillId="2" borderId="3" xfId="0" applyNumberFormat="1" applyFont="1" applyFill="1" applyBorder="1">
      <alignment vertical="center"/>
    </xf>
    <xf numFmtId="181" fontId="0" fillId="2" borderId="7" xfId="0" applyNumberFormat="1" applyFill="1" applyBorder="1" applyAlignment="1">
      <alignment horizontal="center" vertical="center"/>
    </xf>
    <xf numFmtId="181" fontId="5" fillId="2" borderId="3" xfId="1" applyNumberFormat="1" applyFon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>
      <alignment vertical="center"/>
    </xf>
    <xf numFmtId="181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10" fontId="9" fillId="2" borderId="4" xfId="0" applyNumberFormat="1" applyFont="1" applyFill="1" applyBorder="1">
      <alignment vertical="center"/>
    </xf>
    <xf numFmtId="180" fontId="9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177" fontId="1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B981-BDE9-48E1-85A4-D1C99BDB2BFE}">
  <sheetPr>
    <pageSetUpPr fitToPage="1"/>
  </sheetPr>
  <dimension ref="A1:H36"/>
  <sheetViews>
    <sheetView tabSelected="1" zoomScale="85" zoomScaleNormal="85" zoomScaleSheetLayoutView="80" workbookViewId="0">
      <selection activeCell="D19" sqref="D19"/>
    </sheetView>
  </sheetViews>
  <sheetFormatPr defaultRowHeight="18.45"/>
  <cols>
    <col min="1" max="1" width="3.0703125" customWidth="1"/>
    <col min="2" max="2" width="23.0703125" customWidth="1"/>
    <col min="3" max="3" width="16.5703125" customWidth="1"/>
    <col min="4" max="4" width="16.5703125" bestFit="1" customWidth="1"/>
    <col min="5" max="5" width="16.640625" customWidth="1"/>
    <col min="6" max="6" width="8.0703125" customWidth="1"/>
    <col min="7" max="7" width="86.2109375" customWidth="1"/>
    <col min="8" max="8" width="3.2109375" customWidth="1"/>
    <col min="9" max="9" width="12" customWidth="1"/>
  </cols>
  <sheetData>
    <row r="1" spans="1:8">
      <c r="E1" s="11" t="s">
        <v>13</v>
      </c>
      <c r="H1" s="5"/>
    </row>
    <row r="2" spans="1:8" ht="18.649999999999999" customHeight="1">
      <c r="A2" s="43" t="s">
        <v>9</v>
      </c>
      <c r="B2" s="43"/>
      <c r="C2" s="43"/>
      <c r="D2" s="43"/>
      <c r="E2" s="43"/>
      <c r="F2" s="43"/>
      <c r="G2" s="6"/>
      <c r="H2" s="6"/>
    </row>
    <row r="3" spans="1:8" ht="18.899999999999999" thickBot="1">
      <c r="G3" t="s">
        <v>7</v>
      </c>
    </row>
    <row r="4" spans="1:8" ht="18.899999999999999" thickBot="1">
      <c r="B4" s="7" t="s">
        <v>0</v>
      </c>
      <c r="C4" s="44" t="s">
        <v>12</v>
      </c>
      <c r="D4" s="45"/>
      <c r="E4" s="46"/>
      <c r="G4" s="47"/>
    </row>
    <row r="5" spans="1:8">
      <c r="F5" s="4"/>
      <c r="G5" s="48"/>
    </row>
    <row r="6" spans="1:8">
      <c r="G6" s="48"/>
    </row>
    <row r="7" spans="1:8">
      <c r="B7" t="s">
        <v>5</v>
      </c>
      <c r="G7" s="48"/>
    </row>
    <row r="8" spans="1:8">
      <c r="B8" s="1" t="s">
        <v>4</v>
      </c>
      <c r="C8" s="20">
        <f>ROUNDDOWN(E13*C17,0)</f>
        <v>0</v>
      </c>
      <c r="G8" s="48"/>
    </row>
    <row r="9" spans="1:8">
      <c r="B9" s="1" t="s">
        <v>3</v>
      </c>
      <c r="C9" s="20">
        <f>ROUNDDOWN(E13*C17*B21,0)</f>
        <v>0</v>
      </c>
      <c r="G9" s="48"/>
    </row>
    <row r="10" spans="1:8">
      <c r="B10" s="2"/>
      <c r="G10" s="48"/>
    </row>
    <row r="11" spans="1:8">
      <c r="B11" s="18" t="s">
        <v>27</v>
      </c>
      <c r="C11" s="18"/>
      <c r="G11" s="48"/>
    </row>
    <row r="12" spans="1:8" ht="18.899999999999999" thickBot="1">
      <c r="B12" s="33" t="s">
        <v>8</v>
      </c>
      <c r="C12" s="33" t="s">
        <v>1</v>
      </c>
      <c r="D12" s="8" t="s">
        <v>2</v>
      </c>
      <c r="E12" s="9" t="s">
        <v>11</v>
      </c>
      <c r="G12" s="48"/>
    </row>
    <row r="13" spans="1:8" ht="18.899999999999999" thickBot="1">
      <c r="B13" s="34"/>
      <c r="C13" s="35"/>
      <c r="D13" s="31"/>
      <c r="E13" s="32">
        <f>D13-C13</f>
        <v>0</v>
      </c>
      <c r="G13" s="48"/>
    </row>
    <row r="14" spans="1:8">
      <c r="B14" s="18"/>
      <c r="C14" s="18"/>
      <c r="G14" s="48"/>
    </row>
    <row r="15" spans="1:8">
      <c r="B15" s="18" t="s">
        <v>28</v>
      </c>
      <c r="C15" s="18"/>
      <c r="G15" s="48"/>
    </row>
    <row r="16" spans="1:8" ht="18.899999999999999" thickBot="1">
      <c r="B16" s="33" t="s">
        <v>8</v>
      </c>
      <c r="C16" s="33" t="s">
        <v>10</v>
      </c>
      <c r="G16" s="48"/>
    </row>
    <row r="17" spans="2:7" ht="18.899999999999999" thickBot="1">
      <c r="B17" s="36"/>
      <c r="C17" s="37"/>
      <c r="G17" s="48"/>
    </row>
    <row r="18" spans="2:7">
      <c r="B18" s="18"/>
      <c r="C18" s="18"/>
      <c r="G18" s="48"/>
    </row>
    <row r="19" spans="2:7">
      <c r="B19" s="18" t="s">
        <v>29</v>
      </c>
      <c r="C19" s="18"/>
      <c r="G19" s="48"/>
    </row>
    <row r="20" spans="2:7">
      <c r="B20" s="33" t="s">
        <v>22</v>
      </c>
      <c r="C20" s="18"/>
      <c r="G20" s="48"/>
    </row>
    <row r="21" spans="2:7">
      <c r="B21" s="38">
        <v>39.840000000000003</v>
      </c>
      <c r="C21" s="18"/>
      <c r="G21" s="48"/>
    </row>
    <row r="22" spans="2:7">
      <c r="B22" s="18"/>
      <c r="C22" s="18"/>
      <c r="G22" s="48"/>
    </row>
    <row r="23" spans="2:7">
      <c r="B23" s="18" t="s">
        <v>15</v>
      </c>
      <c r="C23" s="18"/>
      <c r="G23" s="48"/>
    </row>
    <row r="24" spans="2:7">
      <c r="B24" s="39" t="s">
        <v>6</v>
      </c>
      <c r="C24" s="18"/>
      <c r="G24" s="48"/>
    </row>
    <row r="25" spans="2:7">
      <c r="G25" s="48"/>
    </row>
    <row r="26" spans="2:7">
      <c r="G26" s="48"/>
    </row>
    <row r="27" spans="2:7">
      <c r="G27" s="48"/>
    </row>
    <row r="28" spans="2:7">
      <c r="G28" s="48"/>
    </row>
    <row r="29" spans="2:7">
      <c r="G29" s="48"/>
    </row>
    <row r="30" spans="2:7">
      <c r="G30" s="48"/>
    </row>
    <row r="31" spans="2:7">
      <c r="G31" s="48"/>
    </row>
    <row r="32" spans="2:7">
      <c r="G32" s="48"/>
    </row>
    <row r="33" spans="7:7">
      <c r="G33" s="48"/>
    </row>
    <row r="34" spans="7:7">
      <c r="G34" s="48"/>
    </row>
    <row r="35" spans="7:7">
      <c r="G35" s="48"/>
    </row>
    <row r="36" spans="7:7">
      <c r="G36" s="49"/>
    </row>
  </sheetData>
  <mergeCells count="3">
    <mergeCell ref="G4:G36"/>
    <mergeCell ref="A2:F2"/>
    <mergeCell ref="C4:E4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8748-3786-44F9-8E84-43A5E404793E}">
  <sheetPr>
    <pageSetUpPr fitToPage="1"/>
  </sheetPr>
  <dimension ref="A1:I42"/>
  <sheetViews>
    <sheetView zoomScale="80" zoomScaleNormal="80" zoomScaleSheetLayoutView="85" workbookViewId="0">
      <selection activeCell="D30" sqref="D30"/>
    </sheetView>
  </sheetViews>
  <sheetFormatPr defaultRowHeight="18.45"/>
  <cols>
    <col min="1" max="1" width="3.0703125" customWidth="1"/>
    <col min="2" max="2" width="23.0703125" customWidth="1"/>
    <col min="3" max="3" width="16.7109375" customWidth="1"/>
    <col min="4" max="5" width="16.5703125" customWidth="1"/>
    <col min="6" max="6" width="8.0703125" customWidth="1"/>
    <col min="7" max="7" width="80" customWidth="1"/>
    <col min="8" max="8" width="3.2109375" customWidth="1"/>
    <col min="10" max="10" width="12" customWidth="1"/>
  </cols>
  <sheetData>
    <row r="1" spans="1:9">
      <c r="E1" s="11" t="s">
        <v>13</v>
      </c>
      <c r="I1" s="5"/>
    </row>
    <row r="2" spans="1:9" ht="18.649999999999999" customHeight="1">
      <c r="A2" s="43" t="s">
        <v>14</v>
      </c>
      <c r="B2" s="43"/>
      <c r="C2" s="43"/>
      <c r="D2" s="43"/>
      <c r="E2" s="43"/>
      <c r="F2" s="6"/>
      <c r="G2" s="6"/>
      <c r="H2" s="6"/>
      <c r="I2" s="6"/>
    </row>
    <row r="3" spans="1:9" ht="18.899999999999999" thickBot="1">
      <c r="G3" t="s">
        <v>7</v>
      </c>
    </row>
    <row r="4" spans="1:9" ht="18.899999999999999" thickBot="1">
      <c r="B4" s="7" t="s">
        <v>0</v>
      </c>
      <c r="C4" s="44" t="s">
        <v>12</v>
      </c>
      <c r="D4" s="45"/>
      <c r="E4" s="46"/>
      <c r="G4" s="47"/>
    </row>
    <row r="5" spans="1:9">
      <c r="F5" s="3"/>
      <c r="G5" s="48"/>
    </row>
    <row r="6" spans="1:9">
      <c r="G6" s="48"/>
    </row>
    <row r="7" spans="1:9">
      <c r="B7" t="s">
        <v>5</v>
      </c>
      <c r="G7" s="48"/>
    </row>
    <row r="8" spans="1:9">
      <c r="B8" s="1" t="s">
        <v>30</v>
      </c>
      <c r="C8" s="19">
        <f>ROUNDDOWN(E21*C26,0)</f>
        <v>0</v>
      </c>
      <c r="D8" s="12"/>
      <c r="G8" s="48"/>
    </row>
    <row r="9" spans="1:9">
      <c r="B9" s="1" t="s">
        <v>3</v>
      </c>
      <c r="C9" s="20">
        <f>ROUNDDOWN(E21*C26*B30,0)</f>
        <v>0</v>
      </c>
      <c r="D9" s="12"/>
      <c r="G9" s="48"/>
    </row>
    <row r="10" spans="1:9">
      <c r="G10" s="48"/>
    </row>
    <row r="11" spans="1:9">
      <c r="B11" t="s">
        <v>20</v>
      </c>
      <c r="G11" s="48"/>
    </row>
    <row r="12" spans="1:9" ht="18.899999999999999" thickBot="1">
      <c r="B12" s="8" t="s">
        <v>31</v>
      </c>
      <c r="G12" s="48"/>
    </row>
    <row r="13" spans="1:9" ht="18.899999999999999" thickBot="1">
      <c r="B13" s="26"/>
      <c r="G13" s="48"/>
    </row>
    <row r="14" spans="1:9">
      <c r="G14" s="48"/>
    </row>
    <row r="15" spans="1:9">
      <c r="B15" t="s">
        <v>21</v>
      </c>
      <c r="G15" s="48"/>
    </row>
    <row r="16" spans="1:9" ht="18.899999999999999" thickBot="1">
      <c r="B16" s="8" t="s">
        <v>31</v>
      </c>
      <c r="G16" s="48"/>
    </row>
    <row r="17" spans="2:7" ht="18.899999999999999" thickBot="1">
      <c r="B17" s="27"/>
      <c r="G17" s="48"/>
    </row>
    <row r="18" spans="2:7">
      <c r="B18" s="2"/>
      <c r="G18" s="48"/>
    </row>
    <row r="19" spans="2:7">
      <c r="B19" s="18" t="s">
        <v>17</v>
      </c>
      <c r="D19" s="12"/>
      <c r="G19" s="48"/>
    </row>
    <row r="20" spans="2:7" ht="18.899999999999999" thickBot="1">
      <c r="B20" s="8" t="s">
        <v>8</v>
      </c>
      <c r="C20" s="8" t="s">
        <v>1</v>
      </c>
      <c r="D20" s="8" t="s">
        <v>2</v>
      </c>
      <c r="E20" s="9" t="s">
        <v>31</v>
      </c>
      <c r="G20" s="48"/>
    </row>
    <row r="21" spans="2:7" ht="18.899999999999999" thickBot="1">
      <c r="B21" s="13"/>
      <c r="C21" s="28"/>
      <c r="D21" s="29"/>
      <c r="E21" s="30">
        <f>D21-C21</f>
        <v>0</v>
      </c>
      <c r="G21" s="48"/>
    </row>
    <row r="22" spans="2:7">
      <c r="B22" s="40" t="s">
        <v>26</v>
      </c>
      <c r="C22" s="41"/>
      <c r="D22" s="41"/>
      <c r="E22" s="42" t="str">
        <f>IF(E21&lt;=B17,"○","原料と製造量がバランスしていない可能性がある")</f>
        <v>○</v>
      </c>
      <c r="G22" s="48"/>
    </row>
    <row r="23" spans="2:7">
      <c r="G23" s="48"/>
    </row>
    <row r="24" spans="2:7">
      <c r="B24" t="s">
        <v>18</v>
      </c>
      <c r="D24" s="14"/>
      <c r="G24" s="48"/>
    </row>
    <row r="25" spans="2:7" ht="18.899999999999999" thickBot="1">
      <c r="B25" s="21" t="s">
        <v>8</v>
      </c>
      <c r="C25" s="8" t="s">
        <v>16</v>
      </c>
      <c r="G25" s="48"/>
    </row>
    <row r="26" spans="2:7" ht="18.899999999999999" thickBot="1">
      <c r="B26" s="22"/>
      <c r="C26" s="17"/>
      <c r="G26" s="48"/>
    </row>
    <row r="27" spans="2:7">
      <c r="C27" s="15"/>
      <c r="D27" s="16"/>
      <c r="G27" s="48"/>
    </row>
    <row r="28" spans="2:7">
      <c r="B28" s="18" t="s">
        <v>19</v>
      </c>
      <c r="G28" s="48"/>
    </row>
    <row r="29" spans="2:7">
      <c r="B29" s="25" t="s">
        <v>32</v>
      </c>
      <c r="G29" s="48"/>
    </row>
    <row r="30" spans="2:7">
      <c r="B30" s="24">
        <v>39.840000000000003</v>
      </c>
      <c r="G30" s="48"/>
    </row>
    <row r="31" spans="2:7">
      <c r="B31" s="23"/>
      <c r="G31" s="48"/>
    </row>
    <row r="32" spans="2:7">
      <c r="B32" s="18" t="s">
        <v>15</v>
      </c>
      <c r="G32" s="48"/>
    </row>
    <row r="33" spans="2:7">
      <c r="B33" s="10" t="s">
        <v>6</v>
      </c>
      <c r="G33" s="48"/>
    </row>
    <row r="34" spans="2:7">
      <c r="G34" s="48"/>
    </row>
    <row r="35" spans="2:7">
      <c r="G35" s="48"/>
    </row>
    <row r="36" spans="2:7">
      <c r="G36" s="48"/>
    </row>
    <row r="37" spans="2:7">
      <c r="G37" s="49"/>
    </row>
    <row r="38" spans="2:7">
      <c r="G38" s="2"/>
    </row>
    <row r="39" spans="2:7">
      <c r="G39" s="2"/>
    </row>
    <row r="40" spans="2:7">
      <c r="G40" s="2"/>
    </row>
    <row r="41" spans="2:7">
      <c r="G41" s="2"/>
    </row>
    <row r="42" spans="2:7">
      <c r="G42" s="2"/>
    </row>
  </sheetData>
  <mergeCells count="3">
    <mergeCell ref="C4:E4"/>
    <mergeCell ref="G4:G37"/>
    <mergeCell ref="A2:E2"/>
  </mergeCells>
  <phoneticPr fontId="1"/>
  <conditionalFormatting sqref="E22">
    <cfRule type="containsText" dxfId="1" priority="1" operator="containsText" text="原料と製造量がバランスしていない可能性がある">
      <formula>NOT(ISERROR(SEARCH("原料と製造量がバランスしていない可能性がある",E22)))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B2BBF-0C8B-44FF-8150-EAA6FA8DD73A}">
  <sheetPr>
    <pageSetUpPr fitToPage="1"/>
  </sheetPr>
  <dimension ref="A1:I42"/>
  <sheetViews>
    <sheetView zoomScale="85" zoomScaleNormal="85" zoomScaleSheetLayoutView="85" workbookViewId="0">
      <selection activeCell="D17" sqref="D17"/>
    </sheetView>
  </sheetViews>
  <sheetFormatPr defaultRowHeight="18.45"/>
  <cols>
    <col min="1" max="1" width="3.0703125" customWidth="1"/>
    <col min="2" max="2" width="23.0703125" customWidth="1"/>
    <col min="3" max="3" width="16.7109375" customWidth="1"/>
    <col min="4" max="5" width="16.5703125" customWidth="1"/>
    <col min="6" max="6" width="8.0703125" customWidth="1"/>
    <col min="7" max="7" width="80" customWidth="1"/>
    <col min="8" max="8" width="3.2109375" customWidth="1"/>
    <col min="10" max="10" width="12" customWidth="1"/>
  </cols>
  <sheetData>
    <row r="1" spans="1:9">
      <c r="E1" s="11" t="s">
        <v>13</v>
      </c>
      <c r="I1" s="5"/>
    </row>
    <row r="2" spans="1:9" ht="18.649999999999999" customHeight="1">
      <c r="A2" s="43" t="s">
        <v>14</v>
      </c>
      <c r="B2" s="43"/>
      <c r="C2" s="43"/>
      <c r="D2" s="43"/>
      <c r="E2" s="43"/>
      <c r="F2" s="6"/>
      <c r="G2" s="6"/>
      <c r="H2" s="6"/>
      <c r="I2" s="6"/>
    </row>
    <row r="3" spans="1:9" ht="18.899999999999999" thickBot="1">
      <c r="G3" t="s">
        <v>7</v>
      </c>
    </row>
    <row r="4" spans="1:9" ht="18.899999999999999" thickBot="1">
      <c r="B4" s="7" t="s">
        <v>0</v>
      </c>
      <c r="C4" s="44" t="s">
        <v>12</v>
      </c>
      <c r="D4" s="45"/>
      <c r="E4" s="46"/>
      <c r="G4" s="47"/>
    </row>
    <row r="5" spans="1:9">
      <c r="F5" s="3"/>
      <c r="G5" s="48"/>
    </row>
    <row r="6" spans="1:9">
      <c r="G6" s="48"/>
    </row>
    <row r="7" spans="1:9">
      <c r="B7" t="s">
        <v>5</v>
      </c>
      <c r="G7" s="48"/>
    </row>
    <row r="8" spans="1:9">
      <c r="B8" s="1" t="s">
        <v>30</v>
      </c>
      <c r="C8" s="19">
        <f>ROUNDDOWN(E21*C26,0)</f>
        <v>0</v>
      </c>
      <c r="D8" s="12"/>
      <c r="G8" s="48"/>
    </row>
    <row r="9" spans="1:9">
      <c r="B9" s="1" t="s">
        <v>3</v>
      </c>
      <c r="C9" s="20">
        <f>ROUNDDOWN(E21*C26*B30,0)</f>
        <v>0</v>
      </c>
      <c r="D9" s="12"/>
      <c r="G9" s="48"/>
    </row>
    <row r="10" spans="1:9">
      <c r="G10" s="48"/>
    </row>
    <row r="11" spans="1:9">
      <c r="B11" t="s">
        <v>20</v>
      </c>
      <c r="G11" s="48"/>
    </row>
    <row r="12" spans="1:9" ht="18.899999999999999" thickBot="1">
      <c r="B12" s="8" t="s">
        <v>31</v>
      </c>
      <c r="G12" s="48"/>
    </row>
    <row r="13" spans="1:9" ht="18.899999999999999" thickBot="1">
      <c r="B13" s="26"/>
      <c r="G13" s="48"/>
    </row>
    <row r="14" spans="1:9">
      <c r="G14" s="48"/>
    </row>
    <row r="15" spans="1:9">
      <c r="B15" t="s">
        <v>23</v>
      </c>
      <c r="G15" s="48"/>
    </row>
    <row r="16" spans="1:9" ht="18.899999999999999" thickBot="1">
      <c r="B16" s="8" t="s">
        <v>31</v>
      </c>
      <c r="G16" s="48"/>
    </row>
    <row r="17" spans="2:7" ht="18.899999999999999" thickBot="1">
      <c r="B17" s="27"/>
      <c r="G17" s="48"/>
    </row>
    <row r="18" spans="2:7">
      <c r="B18" s="2"/>
      <c r="G18" s="48"/>
    </row>
    <row r="19" spans="2:7">
      <c r="B19" s="18" t="s">
        <v>24</v>
      </c>
      <c r="D19" s="12"/>
      <c r="G19" s="48"/>
    </row>
    <row r="20" spans="2:7" ht="18.899999999999999" thickBot="1">
      <c r="B20" s="8" t="s">
        <v>8</v>
      </c>
      <c r="C20" s="8" t="s">
        <v>1</v>
      </c>
      <c r="D20" s="8" t="s">
        <v>2</v>
      </c>
      <c r="E20" s="9" t="s">
        <v>31</v>
      </c>
      <c r="G20" s="48"/>
    </row>
    <row r="21" spans="2:7" ht="18.899999999999999" thickBot="1">
      <c r="B21" s="13"/>
      <c r="C21" s="28"/>
      <c r="D21" s="29"/>
      <c r="E21" s="30">
        <f>D21-C21</f>
        <v>0</v>
      </c>
      <c r="G21" s="48"/>
    </row>
    <row r="22" spans="2:7">
      <c r="B22" s="40" t="s">
        <v>25</v>
      </c>
      <c r="C22" s="41"/>
      <c r="D22" s="41"/>
      <c r="E22" s="42" t="str">
        <f>IF(E21&lt;=B17,"○","原料と製造量がバランスしていない可能性がある")</f>
        <v>○</v>
      </c>
      <c r="G22" s="48"/>
    </row>
    <row r="23" spans="2:7">
      <c r="G23" s="48"/>
    </row>
    <row r="24" spans="2:7">
      <c r="B24" t="s">
        <v>18</v>
      </c>
      <c r="D24" s="14"/>
      <c r="G24" s="48"/>
    </row>
    <row r="25" spans="2:7" ht="18.899999999999999" thickBot="1">
      <c r="B25" s="21" t="s">
        <v>8</v>
      </c>
      <c r="C25" s="8" t="s">
        <v>16</v>
      </c>
      <c r="G25" s="48"/>
    </row>
    <row r="26" spans="2:7" ht="18.899999999999999" thickBot="1">
      <c r="B26" s="22"/>
      <c r="C26" s="17"/>
      <c r="G26" s="48"/>
    </row>
    <row r="27" spans="2:7">
      <c r="C27" s="15"/>
      <c r="D27" s="16"/>
      <c r="G27" s="48"/>
    </row>
    <row r="28" spans="2:7">
      <c r="B28" s="18" t="s">
        <v>19</v>
      </c>
      <c r="G28" s="48"/>
    </row>
    <row r="29" spans="2:7">
      <c r="B29" s="25" t="s">
        <v>32</v>
      </c>
      <c r="G29" s="48"/>
    </row>
    <row r="30" spans="2:7">
      <c r="B30" s="24">
        <v>39.840000000000003</v>
      </c>
      <c r="G30" s="48"/>
    </row>
    <row r="31" spans="2:7">
      <c r="B31" s="23"/>
      <c r="G31" s="48"/>
    </row>
    <row r="32" spans="2:7">
      <c r="B32" s="18" t="s">
        <v>15</v>
      </c>
      <c r="G32" s="48"/>
    </row>
    <row r="33" spans="2:7">
      <c r="B33" s="10" t="s">
        <v>6</v>
      </c>
      <c r="G33" s="48"/>
    </row>
    <row r="34" spans="2:7">
      <c r="G34" s="48"/>
    </row>
    <row r="35" spans="2:7">
      <c r="G35" s="48"/>
    </row>
    <row r="36" spans="2:7">
      <c r="G36" s="48"/>
    </row>
    <row r="37" spans="2:7">
      <c r="G37" s="49"/>
    </row>
    <row r="38" spans="2:7">
      <c r="G38" s="2"/>
    </row>
    <row r="39" spans="2:7">
      <c r="G39" s="2"/>
    </row>
    <row r="40" spans="2:7">
      <c r="G40" s="2"/>
    </row>
    <row r="41" spans="2:7">
      <c r="G41" s="2"/>
    </row>
    <row r="42" spans="2:7">
      <c r="G42" s="2"/>
    </row>
  </sheetData>
  <mergeCells count="3">
    <mergeCell ref="A2:E2"/>
    <mergeCell ref="C4:E4"/>
    <mergeCell ref="G4:G37"/>
  </mergeCells>
  <phoneticPr fontId="1"/>
  <conditionalFormatting sqref="E22">
    <cfRule type="containsText" dxfId="0" priority="1" operator="containsText" text="原料と製造量がバランスしていない可能性がある">
      <formula>NOT(ISERROR(SEARCH("原料と製造量がバランスしていない可能性がある",E22)))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附属書9 計算書（バイオガス）</vt:lpstr>
      <vt:lpstr>附属書9 計算書(e-methane)</vt:lpstr>
      <vt:lpstr>附属書9 計算書(バイオガス・e-methane混合ガス)</vt:lpstr>
      <vt:lpstr>'附属書9 計算書(e-methane)'!Print_Area</vt:lpstr>
      <vt:lpstr>'附属書9 計算書（バイオガス）'!Print_Area</vt:lpstr>
      <vt:lpstr>'附属書9 計算書(バイオガス・e-methane混合ガス)'!Print_Area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英貴</dc:creator>
  <cp:lastModifiedBy>辻 優輝</cp:lastModifiedBy>
  <cp:lastPrinted>2024-06-14T08:30:04Z</cp:lastPrinted>
  <dcterms:created xsi:type="dcterms:W3CDTF">2023-03-08T08:39:53Z</dcterms:created>
  <dcterms:modified xsi:type="dcterms:W3CDTF">2024-09-01T23:46:41Z</dcterms:modified>
</cp:coreProperties>
</file>